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/>
  </bookViews>
  <sheets>
    <sheet name="鼎汉" sheetId="1" r:id="rId1"/>
    <sheet name="科瑞" sheetId="2" r:id="rId2"/>
    <sheet name="九江银行" sheetId="3" r:id="rId3"/>
    <sheet name="国际公司" sheetId="4" r:id="rId4"/>
  </sheets>
  <calcPr calcId="144525"/>
</workbook>
</file>

<file path=xl/sharedStrings.xml><?xml version="1.0" encoding="utf-8"?>
<sst xmlns="http://schemas.openxmlformats.org/spreadsheetml/2006/main" count="80">
  <si>
    <t>2017-2018学年“鼎汉”候选人评分表</t>
  </si>
  <si>
    <t>序号</t>
  </si>
  <si>
    <t>学院名称</t>
  </si>
  <si>
    <t>姓名</t>
  </si>
  <si>
    <t>加权   成绩</t>
  </si>
  <si>
    <t>加权成绩系数=加权成绩×30%</t>
  </si>
  <si>
    <t>专家票</t>
  </si>
  <si>
    <t>专家票系数=（专家票/专家人数）×50</t>
  </si>
  <si>
    <t>群众票</t>
  </si>
  <si>
    <t>群众票系数=（群众票/群众评委数）×50</t>
  </si>
  <si>
    <t>得票系数=（专家票系数+群众票系数）×70%</t>
  </si>
  <si>
    <t>总得分=加权成绩系数+得票系数</t>
  </si>
  <si>
    <t>排名</t>
  </si>
  <si>
    <t>统计学院</t>
  </si>
  <si>
    <t>杨润</t>
  </si>
  <si>
    <t>软件与物联网  工程学院</t>
  </si>
  <si>
    <t>杨林昌</t>
  </si>
  <si>
    <t>国际经贸学院</t>
  </si>
  <si>
    <t>王世聪</t>
  </si>
  <si>
    <t>工商管理学院</t>
  </si>
  <si>
    <t>王润楠</t>
  </si>
  <si>
    <t>艺术学院</t>
  </si>
  <si>
    <t>孟健</t>
  </si>
  <si>
    <t>金融学院</t>
  </si>
  <si>
    <t>刘玉宝</t>
  </si>
  <si>
    <t>信息管理学院</t>
  </si>
  <si>
    <t>范竞予</t>
  </si>
  <si>
    <t>会计学院</t>
  </si>
  <si>
    <t>张雨婕</t>
  </si>
  <si>
    <t>财税与公共    管理学院</t>
  </si>
  <si>
    <t>刘佳</t>
  </si>
  <si>
    <t>经济学院</t>
  </si>
  <si>
    <t>谢恩萍</t>
  </si>
  <si>
    <t>专家评委：有效票17票，无效票0票。大众评委：有效票31票，无效票1票。</t>
  </si>
  <si>
    <t>2017-2018学年“科瑞”候选人评分表</t>
  </si>
  <si>
    <t>扶婕</t>
  </si>
  <si>
    <t>丁颖洁</t>
  </si>
  <si>
    <t>国际学院</t>
  </si>
  <si>
    <t>郭彦如</t>
  </si>
  <si>
    <t>赵一棋</t>
  </si>
  <si>
    <t>旅游与城市管理学院</t>
  </si>
  <si>
    <t>邹钰城</t>
  </si>
  <si>
    <t>财税与公共管理学院</t>
  </si>
  <si>
    <t>杨蕾</t>
  </si>
  <si>
    <t>法学院</t>
  </si>
  <si>
    <t>何镓杰</t>
  </si>
  <si>
    <t>徐子薇</t>
  </si>
  <si>
    <t>虞云峰</t>
  </si>
  <si>
    <t>陈芳益</t>
  </si>
  <si>
    <t>专家评委：有效票16票，无效票1票。大众评委：有效票26票，无效票6票。</t>
  </si>
  <si>
    <t>2017-2018学年“九江银行”候选人评分表</t>
  </si>
  <si>
    <t>徐阳奕</t>
  </si>
  <si>
    <t>人文学院</t>
  </si>
  <si>
    <t>阳鑫</t>
  </si>
  <si>
    <t>黄涵青</t>
  </si>
  <si>
    <t>吉泓逸</t>
  </si>
  <si>
    <t>胡文颖</t>
  </si>
  <si>
    <t>肖忠瑶</t>
  </si>
  <si>
    <t>程鑫鑫</t>
  </si>
  <si>
    <t>王爱爱</t>
  </si>
  <si>
    <t>体育学院</t>
  </si>
  <si>
    <t>冯新硕</t>
  </si>
  <si>
    <t>李文凯</t>
  </si>
  <si>
    <t>刘姗姗</t>
  </si>
  <si>
    <t>王星宇</t>
  </si>
  <si>
    <t>方祥</t>
  </si>
  <si>
    <t>杨文君</t>
  </si>
  <si>
    <t>於佳欢</t>
  </si>
  <si>
    <t>2017-2018学年“国际公司”候选人评分表</t>
  </si>
  <si>
    <t>罗珊珊</t>
  </si>
  <si>
    <t>张海韵</t>
  </si>
  <si>
    <t>丁青</t>
  </si>
  <si>
    <t>徐俪恒</t>
  </si>
  <si>
    <t>外国语学院</t>
  </si>
  <si>
    <t>龙颖</t>
  </si>
  <si>
    <t>郁晗</t>
  </si>
  <si>
    <t>吴鑫</t>
  </si>
  <si>
    <t>洪思文</t>
  </si>
  <si>
    <t>黄潮</t>
  </si>
  <si>
    <t>徐卓程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</si>
</sst>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11" sqref="I11"/>
    </sheetView>
  </sheetViews>
  <sheetFormatPr defaultColWidth="9" defaultRowHeight="13.5"/>
  <cols>
    <col min="1" max="1" width="6.5" customWidth="1"/>
    <col min="2" max="2" width="15.75" customWidth="1"/>
    <col min="3" max="3" width="8.5" customWidth="1"/>
    <col min="4" max="4" width="8.125" customWidth="1"/>
    <col min="5" max="5" width="11" customWidth="1"/>
    <col min="6" max="6" width="8.375" customWidth="1"/>
    <col min="7" max="7" width="15.125" customWidth="1"/>
    <col min="8" max="8" width="8.25" customWidth="1"/>
    <col min="9" max="9" width="17.375" customWidth="1"/>
    <col min="10" max="10" width="15.125" customWidth="1"/>
    <col min="11" max="11" width="11.75" customWidth="1"/>
    <col min="12" max="12" width="5.25" customWidth="1"/>
  </cols>
  <sheetData>
    <row r="1" ht="39" customHeight="1" spans="1:12">
      <c r="A1" s="18" t="s">
        <v>0</v>
      </c>
      <c r="B1" s="18"/>
      <c r="C1" s="3"/>
      <c r="D1" s="3"/>
      <c r="E1" s="3"/>
      <c r="F1" s="3"/>
      <c r="G1" s="3"/>
      <c r="H1" s="3"/>
      <c r="I1" s="3"/>
      <c r="J1" s="3"/>
      <c r="K1" s="3"/>
      <c r="L1" s="3"/>
    </row>
    <row r="2" s="9" customFormat="1" ht="48" customHeight="1" spans="1:12">
      <c r="A2" s="14" t="s">
        <v>1</v>
      </c>
      <c r="B2" s="1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s="16" customFormat="1" ht="20.1" customHeight="1" spans="1:12">
      <c r="A3" s="14">
        <v>13</v>
      </c>
      <c r="B3" s="14" t="s">
        <v>13</v>
      </c>
      <c r="C3" s="4" t="s">
        <v>14</v>
      </c>
      <c r="D3" s="4">
        <v>90</v>
      </c>
      <c r="E3" s="8">
        <f t="shared" ref="E3:E12" si="0">D3*0.3</f>
        <v>27</v>
      </c>
      <c r="F3" s="14">
        <v>17</v>
      </c>
      <c r="G3" s="14">
        <f t="shared" ref="G3:G12" si="1">(F3/17)*50</f>
        <v>50</v>
      </c>
      <c r="H3" s="14">
        <v>25</v>
      </c>
      <c r="I3" s="14">
        <f t="shared" ref="I3:I12" si="2">(H3/31)*50</f>
        <v>40.3225806451613</v>
      </c>
      <c r="J3" s="14">
        <f t="shared" ref="J3:J12" si="3">(G3+I3)*0.7</f>
        <v>63.2258064516129</v>
      </c>
      <c r="K3" s="20">
        <f t="shared" ref="K3:K12" si="4">E3+J3</f>
        <v>90.2258064516129</v>
      </c>
      <c r="L3" s="14">
        <v>1</v>
      </c>
    </row>
    <row r="4" s="16" customFormat="1" ht="34.5" customHeight="1" spans="1:12">
      <c r="A4" s="14">
        <v>6</v>
      </c>
      <c r="B4" s="19" t="s">
        <v>15</v>
      </c>
      <c r="C4" s="8" t="s">
        <v>16</v>
      </c>
      <c r="D4" s="8">
        <v>89.8</v>
      </c>
      <c r="E4" s="8">
        <f t="shared" si="0"/>
        <v>26.94</v>
      </c>
      <c r="F4" s="14">
        <v>16</v>
      </c>
      <c r="G4" s="14">
        <f t="shared" si="1"/>
        <v>47.0588235294118</v>
      </c>
      <c r="H4" s="14">
        <v>22</v>
      </c>
      <c r="I4" s="14">
        <f t="shared" si="2"/>
        <v>35.4838709677419</v>
      </c>
      <c r="J4" s="14">
        <f t="shared" si="3"/>
        <v>57.7798861480076</v>
      </c>
      <c r="K4" s="20">
        <f t="shared" si="4"/>
        <v>84.7198861480076</v>
      </c>
      <c r="L4" s="14">
        <v>2</v>
      </c>
    </row>
    <row r="5" s="16" customFormat="1" ht="20.1" customHeight="1" spans="1:12">
      <c r="A5" s="14">
        <v>9</v>
      </c>
      <c r="B5" s="14" t="s">
        <v>17</v>
      </c>
      <c r="C5" s="8" t="s">
        <v>18</v>
      </c>
      <c r="D5" s="8">
        <v>93.13</v>
      </c>
      <c r="E5" s="8">
        <f t="shared" si="0"/>
        <v>27.939</v>
      </c>
      <c r="F5" s="14">
        <v>16</v>
      </c>
      <c r="G5" s="14">
        <f t="shared" si="1"/>
        <v>47.0588235294118</v>
      </c>
      <c r="H5" s="14">
        <v>21</v>
      </c>
      <c r="I5" s="14">
        <f t="shared" si="2"/>
        <v>33.8709677419355</v>
      </c>
      <c r="J5" s="14">
        <f t="shared" si="3"/>
        <v>56.6508538899431</v>
      </c>
      <c r="K5" s="20">
        <f t="shared" si="4"/>
        <v>84.5898538899431</v>
      </c>
      <c r="L5" s="14">
        <v>3</v>
      </c>
    </row>
    <row r="6" s="16" customFormat="1" ht="20.1" customHeight="1" spans="1:12">
      <c r="A6" s="14">
        <v>4</v>
      </c>
      <c r="B6" s="14" t="s">
        <v>19</v>
      </c>
      <c r="C6" s="8" t="s">
        <v>20</v>
      </c>
      <c r="D6" s="8">
        <v>88.68</v>
      </c>
      <c r="E6" s="8">
        <f t="shared" si="0"/>
        <v>26.604</v>
      </c>
      <c r="F6" s="14">
        <v>16</v>
      </c>
      <c r="G6" s="14">
        <f t="shared" si="1"/>
        <v>47.0588235294118</v>
      </c>
      <c r="H6" s="14">
        <v>21</v>
      </c>
      <c r="I6" s="14">
        <f t="shared" si="2"/>
        <v>33.8709677419355</v>
      </c>
      <c r="J6" s="14">
        <f t="shared" si="3"/>
        <v>56.6508538899431</v>
      </c>
      <c r="K6" s="20">
        <f t="shared" si="4"/>
        <v>83.2548538899431</v>
      </c>
      <c r="L6" s="14">
        <v>4</v>
      </c>
    </row>
    <row r="7" s="16" customFormat="1" ht="20.1" customHeight="1" spans="1:12">
      <c r="A7" s="14">
        <v>5</v>
      </c>
      <c r="B7" s="14" t="s">
        <v>21</v>
      </c>
      <c r="C7" s="8" t="s">
        <v>22</v>
      </c>
      <c r="D7" s="8">
        <v>83.36</v>
      </c>
      <c r="E7" s="8">
        <f t="shared" si="0"/>
        <v>25.008</v>
      </c>
      <c r="F7" s="14">
        <v>16</v>
      </c>
      <c r="G7" s="14">
        <f t="shared" si="1"/>
        <v>47.0588235294118</v>
      </c>
      <c r="H7" s="14">
        <v>22</v>
      </c>
      <c r="I7" s="14">
        <f t="shared" si="2"/>
        <v>35.4838709677419</v>
      </c>
      <c r="J7" s="14">
        <f t="shared" si="3"/>
        <v>57.7798861480076</v>
      </c>
      <c r="K7" s="20">
        <f t="shared" si="4"/>
        <v>82.7878861480076</v>
      </c>
      <c r="L7" s="14">
        <v>5</v>
      </c>
    </row>
    <row r="8" s="16" customFormat="1" ht="20.1" customHeight="1" spans="1:12">
      <c r="A8" s="14">
        <v>14</v>
      </c>
      <c r="B8" s="14" t="s">
        <v>23</v>
      </c>
      <c r="C8" s="4" t="s">
        <v>24</v>
      </c>
      <c r="D8" s="8">
        <v>84.22</v>
      </c>
      <c r="E8" s="8">
        <f t="shared" si="0"/>
        <v>25.266</v>
      </c>
      <c r="F8" s="14">
        <v>13</v>
      </c>
      <c r="G8" s="14">
        <f t="shared" si="1"/>
        <v>38.2352941176471</v>
      </c>
      <c r="H8" s="14">
        <v>24</v>
      </c>
      <c r="I8" s="14">
        <f t="shared" si="2"/>
        <v>38.7096774193548</v>
      </c>
      <c r="J8" s="14">
        <f t="shared" si="3"/>
        <v>53.8614800759013</v>
      </c>
      <c r="K8" s="20">
        <f t="shared" si="4"/>
        <v>79.1274800759013</v>
      </c>
      <c r="L8" s="14">
        <v>6</v>
      </c>
    </row>
    <row r="9" s="16" customFormat="1" ht="20.1" customHeight="1" spans="1:12">
      <c r="A9" s="14">
        <v>15</v>
      </c>
      <c r="B9" s="14" t="s">
        <v>25</v>
      </c>
      <c r="C9" s="8" t="s">
        <v>26</v>
      </c>
      <c r="D9" s="8">
        <v>89.9</v>
      </c>
      <c r="E9" s="8">
        <f t="shared" si="0"/>
        <v>26.97</v>
      </c>
      <c r="F9" s="14">
        <v>10</v>
      </c>
      <c r="G9" s="14">
        <f t="shared" si="1"/>
        <v>29.4117647058824</v>
      </c>
      <c r="H9" s="14">
        <v>23</v>
      </c>
      <c r="I9" s="14">
        <f t="shared" si="2"/>
        <v>37.0967741935484</v>
      </c>
      <c r="J9" s="14">
        <f t="shared" si="3"/>
        <v>46.5559772296015</v>
      </c>
      <c r="K9" s="20">
        <f t="shared" si="4"/>
        <v>73.5259772296015</v>
      </c>
      <c r="L9" s="14">
        <v>7</v>
      </c>
    </row>
    <row r="10" s="16" customFormat="1" ht="20.1" customHeight="1" spans="1:12">
      <c r="A10" s="14">
        <v>16</v>
      </c>
      <c r="B10" s="14" t="s">
        <v>27</v>
      </c>
      <c r="C10" s="8" t="s">
        <v>28</v>
      </c>
      <c r="D10" s="8">
        <v>89.51</v>
      </c>
      <c r="E10" s="8">
        <f t="shared" si="0"/>
        <v>26.853</v>
      </c>
      <c r="F10" s="14">
        <v>11</v>
      </c>
      <c r="G10" s="14">
        <f t="shared" si="1"/>
        <v>32.3529411764706</v>
      </c>
      <c r="H10" s="14">
        <v>21</v>
      </c>
      <c r="I10" s="14">
        <f t="shared" si="2"/>
        <v>33.8709677419355</v>
      </c>
      <c r="J10" s="14">
        <f t="shared" si="3"/>
        <v>46.3567362428842</v>
      </c>
      <c r="K10" s="20">
        <f t="shared" si="4"/>
        <v>73.2097362428842</v>
      </c>
      <c r="L10" s="14">
        <v>8</v>
      </c>
    </row>
    <row r="11" s="16" customFormat="1" ht="32.25" customHeight="1" spans="1:12">
      <c r="A11" s="14">
        <v>2</v>
      </c>
      <c r="B11" s="19" t="s">
        <v>29</v>
      </c>
      <c r="C11" s="8" t="s">
        <v>30</v>
      </c>
      <c r="D11" s="8">
        <v>92.44</v>
      </c>
      <c r="E11" s="8">
        <f t="shared" si="0"/>
        <v>27.732</v>
      </c>
      <c r="F11" s="14">
        <v>12</v>
      </c>
      <c r="G11" s="14">
        <f t="shared" si="1"/>
        <v>35.2941176470588</v>
      </c>
      <c r="H11" s="14">
        <v>18</v>
      </c>
      <c r="I11" s="14">
        <f t="shared" si="2"/>
        <v>29.0322580645161</v>
      </c>
      <c r="J11" s="14">
        <f t="shared" si="3"/>
        <v>45.0284629981025</v>
      </c>
      <c r="K11" s="20">
        <f t="shared" si="4"/>
        <v>72.7604629981025</v>
      </c>
      <c r="L11" s="14">
        <v>9</v>
      </c>
    </row>
    <row r="12" s="16" customFormat="1" ht="20.1" customHeight="1" spans="1:12">
      <c r="A12" s="14">
        <v>3</v>
      </c>
      <c r="B12" s="14" t="s">
        <v>31</v>
      </c>
      <c r="C12" s="8" t="s">
        <v>32</v>
      </c>
      <c r="D12" s="8">
        <v>86.65</v>
      </c>
      <c r="E12" s="8">
        <f t="shared" si="0"/>
        <v>25.995</v>
      </c>
      <c r="F12" s="14">
        <v>11</v>
      </c>
      <c r="G12" s="14">
        <f t="shared" si="1"/>
        <v>32.3529411764706</v>
      </c>
      <c r="H12" s="14">
        <v>21</v>
      </c>
      <c r="I12" s="14">
        <f t="shared" si="2"/>
        <v>33.8709677419355</v>
      </c>
      <c r="J12" s="14">
        <f t="shared" si="3"/>
        <v>46.3567362428842</v>
      </c>
      <c r="K12" s="20">
        <f t="shared" si="4"/>
        <v>72.3517362428842</v>
      </c>
      <c r="L12" s="14">
        <v>10</v>
      </c>
    </row>
    <row r="13" s="17" customFormat="1" ht="27" customHeight="1" spans="1:12">
      <c r="A13" s="9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</sheetData>
  <mergeCells count="2">
    <mergeCell ref="A1:L1"/>
    <mergeCell ref="A13:L1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O8" sqref="O8"/>
    </sheetView>
  </sheetViews>
  <sheetFormatPr defaultColWidth="9" defaultRowHeight="13.5"/>
  <cols>
    <col min="1" max="1" width="4.5" customWidth="1"/>
    <col min="2" max="2" width="15.375" customWidth="1"/>
    <col min="5" max="5" width="12.5" customWidth="1"/>
    <col min="6" max="6" width="8.25" customWidth="1"/>
    <col min="7" max="7" width="15.375" customWidth="1"/>
    <col min="8" max="8" width="7.75" customWidth="1"/>
    <col min="9" max="9" width="16.625" customWidth="1"/>
    <col min="10" max="11" width="17.5" customWidth="1"/>
    <col min="12" max="12" width="3.5" customWidth="1"/>
  </cols>
  <sheetData>
    <row r="1" ht="46.5" customHeight="1" spans="1:12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2.75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32.25" customHeight="1" spans="1:12">
      <c r="A3" s="4">
        <v>6</v>
      </c>
      <c r="B3" s="8" t="s">
        <v>15</v>
      </c>
      <c r="C3" s="8" t="s">
        <v>35</v>
      </c>
      <c r="D3" s="8">
        <v>92.37</v>
      </c>
      <c r="E3" s="14">
        <f t="shared" ref="E3:E12" si="0">D3*0.3</f>
        <v>27.711</v>
      </c>
      <c r="F3" s="14">
        <v>14</v>
      </c>
      <c r="G3" s="4">
        <f t="shared" ref="G3:G12" si="1">(F3/16)*50</f>
        <v>43.75</v>
      </c>
      <c r="H3" s="8">
        <v>23</v>
      </c>
      <c r="I3" s="8">
        <f t="shared" ref="I3:I12" si="2">(H3/26)*50</f>
        <v>44.2307692307692</v>
      </c>
      <c r="J3" s="14">
        <f t="shared" ref="J3:J12" si="3">(G3+I3)*0.7</f>
        <v>61.5865384615385</v>
      </c>
      <c r="K3" s="14">
        <f t="shared" ref="K3:K12" si="4">E3+J3</f>
        <v>89.2975384615385</v>
      </c>
      <c r="L3" s="4">
        <v>1</v>
      </c>
    </row>
    <row r="4" s="1" customFormat="1" ht="20.1" customHeight="1" spans="1:12">
      <c r="A4" s="4">
        <v>11</v>
      </c>
      <c r="B4" s="4" t="s">
        <v>17</v>
      </c>
      <c r="C4" s="8" t="s">
        <v>36</v>
      </c>
      <c r="D4" s="8">
        <v>94.74</v>
      </c>
      <c r="E4" s="14">
        <f t="shared" si="0"/>
        <v>28.422</v>
      </c>
      <c r="F4" s="14">
        <v>16</v>
      </c>
      <c r="G4" s="4">
        <f t="shared" si="1"/>
        <v>50</v>
      </c>
      <c r="H4" s="8">
        <v>18</v>
      </c>
      <c r="I4" s="8">
        <f t="shared" si="2"/>
        <v>34.6153846153846</v>
      </c>
      <c r="J4" s="14">
        <f t="shared" si="3"/>
        <v>59.2307692307692</v>
      </c>
      <c r="K4" s="14">
        <f t="shared" si="4"/>
        <v>87.6527692307692</v>
      </c>
      <c r="L4" s="4">
        <v>2</v>
      </c>
    </row>
    <row r="5" s="1" customFormat="1" ht="20.1" customHeight="1" spans="1:12">
      <c r="A5" s="4">
        <v>4</v>
      </c>
      <c r="B5" s="4" t="s">
        <v>37</v>
      </c>
      <c r="C5" s="8" t="s">
        <v>38</v>
      </c>
      <c r="D5" s="8">
        <v>95.74</v>
      </c>
      <c r="E5" s="14">
        <f t="shared" si="0"/>
        <v>28.722</v>
      </c>
      <c r="F5" s="14">
        <v>14</v>
      </c>
      <c r="G5" s="4">
        <f t="shared" si="1"/>
        <v>43.75</v>
      </c>
      <c r="H5" s="8">
        <v>19</v>
      </c>
      <c r="I5" s="8">
        <f t="shared" si="2"/>
        <v>36.5384615384615</v>
      </c>
      <c r="J5" s="14">
        <f t="shared" si="3"/>
        <v>56.2019230769231</v>
      </c>
      <c r="K5" s="14">
        <f t="shared" si="4"/>
        <v>84.9239230769231</v>
      </c>
      <c r="L5" s="4">
        <v>3</v>
      </c>
    </row>
    <row r="6" s="1" customFormat="1" ht="20.1" customHeight="1" spans="1:12">
      <c r="A6" s="4">
        <v>13</v>
      </c>
      <c r="B6" s="4" t="s">
        <v>13</v>
      </c>
      <c r="C6" s="8" t="s">
        <v>39</v>
      </c>
      <c r="D6" s="8">
        <v>95.09</v>
      </c>
      <c r="E6" s="14">
        <f t="shared" si="0"/>
        <v>28.527</v>
      </c>
      <c r="F6" s="14">
        <v>14</v>
      </c>
      <c r="G6" s="4">
        <f t="shared" si="1"/>
        <v>43.75</v>
      </c>
      <c r="H6" s="8">
        <v>17</v>
      </c>
      <c r="I6" s="8">
        <f t="shared" si="2"/>
        <v>32.6923076923077</v>
      </c>
      <c r="J6" s="14">
        <f t="shared" si="3"/>
        <v>53.5096153846154</v>
      </c>
      <c r="K6" s="14">
        <f t="shared" si="4"/>
        <v>82.0366153846154</v>
      </c>
      <c r="L6" s="4">
        <v>4</v>
      </c>
    </row>
    <row r="7" s="1" customFormat="1" ht="29.25" customHeight="1" spans="1:12">
      <c r="A7" s="4">
        <v>7</v>
      </c>
      <c r="B7" s="8" t="s">
        <v>40</v>
      </c>
      <c r="C7" s="8" t="s">
        <v>41</v>
      </c>
      <c r="D7" s="8">
        <v>91.21</v>
      </c>
      <c r="E7" s="14">
        <f t="shared" si="0"/>
        <v>27.363</v>
      </c>
      <c r="F7" s="14">
        <v>13</v>
      </c>
      <c r="G7" s="4">
        <f t="shared" si="1"/>
        <v>40.625</v>
      </c>
      <c r="H7" s="8">
        <v>19</v>
      </c>
      <c r="I7" s="8">
        <f t="shared" si="2"/>
        <v>36.5384615384615</v>
      </c>
      <c r="J7" s="14">
        <f t="shared" si="3"/>
        <v>54.0144230769231</v>
      </c>
      <c r="K7" s="14">
        <f t="shared" si="4"/>
        <v>81.3774230769231</v>
      </c>
      <c r="L7" s="4">
        <v>5</v>
      </c>
    </row>
    <row r="8" s="1" customFormat="1" ht="30" customHeight="1" spans="1:12">
      <c r="A8" s="4">
        <v>10</v>
      </c>
      <c r="B8" s="8" t="s">
        <v>42</v>
      </c>
      <c r="C8" s="8" t="s">
        <v>43</v>
      </c>
      <c r="D8" s="8">
        <v>91.56</v>
      </c>
      <c r="E8" s="14">
        <f t="shared" si="0"/>
        <v>27.468</v>
      </c>
      <c r="F8" s="14">
        <v>14</v>
      </c>
      <c r="G8" s="4">
        <f t="shared" si="1"/>
        <v>43.75</v>
      </c>
      <c r="H8" s="8">
        <v>17</v>
      </c>
      <c r="I8" s="8">
        <f t="shared" si="2"/>
        <v>32.6923076923077</v>
      </c>
      <c r="J8" s="14">
        <f t="shared" si="3"/>
        <v>53.5096153846154</v>
      </c>
      <c r="K8" s="14">
        <f t="shared" si="4"/>
        <v>80.9776153846154</v>
      </c>
      <c r="L8" s="4">
        <v>6</v>
      </c>
    </row>
    <row r="9" s="1" customFormat="1" ht="20.1" customHeight="1" spans="1:12">
      <c r="A9" s="4">
        <v>16</v>
      </c>
      <c r="B9" s="4" t="s">
        <v>44</v>
      </c>
      <c r="C9" s="8" t="s">
        <v>45</v>
      </c>
      <c r="D9" s="8">
        <v>91.9</v>
      </c>
      <c r="E9" s="14">
        <f t="shared" si="0"/>
        <v>27.57</v>
      </c>
      <c r="F9" s="14">
        <v>11</v>
      </c>
      <c r="G9" s="4">
        <f t="shared" si="1"/>
        <v>34.375</v>
      </c>
      <c r="H9" s="8">
        <v>21</v>
      </c>
      <c r="I9" s="8">
        <f t="shared" si="2"/>
        <v>40.3846153846154</v>
      </c>
      <c r="J9" s="14">
        <f t="shared" si="3"/>
        <v>52.3317307692308</v>
      </c>
      <c r="K9" s="14">
        <f t="shared" si="4"/>
        <v>79.9017307692308</v>
      </c>
      <c r="L9" s="4">
        <v>7</v>
      </c>
    </row>
    <row r="10" s="1" customFormat="1" ht="20.1" customHeight="1" spans="1:12">
      <c r="A10" s="4">
        <v>1</v>
      </c>
      <c r="B10" s="4" t="s">
        <v>31</v>
      </c>
      <c r="C10" s="8" t="s">
        <v>46</v>
      </c>
      <c r="D10" s="8">
        <v>91.48</v>
      </c>
      <c r="E10" s="14">
        <f t="shared" si="0"/>
        <v>27.444</v>
      </c>
      <c r="F10" s="14">
        <v>12</v>
      </c>
      <c r="G10" s="4">
        <f t="shared" si="1"/>
        <v>37.5</v>
      </c>
      <c r="H10" s="8">
        <v>18</v>
      </c>
      <c r="I10" s="8">
        <f t="shared" si="2"/>
        <v>34.6153846153846</v>
      </c>
      <c r="J10" s="14">
        <f t="shared" si="3"/>
        <v>50.4807692307692</v>
      </c>
      <c r="K10" s="14">
        <f t="shared" si="4"/>
        <v>77.9247692307692</v>
      </c>
      <c r="L10" s="4">
        <v>8</v>
      </c>
    </row>
    <row r="11" s="1" customFormat="1" ht="20.1" customHeight="1" spans="1:12">
      <c r="A11" s="4">
        <v>14</v>
      </c>
      <c r="B11" s="4" t="s">
        <v>19</v>
      </c>
      <c r="C11" s="8" t="s">
        <v>47</v>
      </c>
      <c r="D11" s="8">
        <v>92.54</v>
      </c>
      <c r="E11" s="14">
        <f t="shared" si="0"/>
        <v>27.762</v>
      </c>
      <c r="F11" s="14">
        <v>14</v>
      </c>
      <c r="G11" s="4">
        <f t="shared" si="1"/>
        <v>43.75</v>
      </c>
      <c r="H11" s="8">
        <v>13</v>
      </c>
      <c r="I11" s="8">
        <f t="shared" si="2"/>
        <v>25</v>
      </c>
      <c r="J11" s="14">
        <f t="shared" si="3"/>
        <v>48.125</v>
      </c>
      <c r="K11" s="14">
        <f t="shared" si="4"/>
        <v>75.887</v>
      </c>
      <c r="L11" s="4">
        <v>9</v>
      </c>
    </row>
    <row r="12" s="1" customFormat="1" ht="20.1" customHeight="1" spans="1:12">
      <c r="A12" s="4">
        <v>3</v>
      </c>
      <c r="B12" s="4" t="s">
        <v>23</v>
      </c>
      <c r="C12" s="8" t="s">
        <v>48</v>
      </c>
      <c r="D12" s="8">
        <v>94.56</v>
      </c>
      <c r="E12" s="14">
        <f t="shared" si="0"/>
        <v>28.368</v>
      </c>
      <c r="F12" s="14">
        <v>10</v>
      </c>
      <c r="G12" s="4">
        <f t="shared" si="1"/>
        <v>31.25</v>
      </c>
      <c r="H12" s="8">
        <v>17</v>
      </c>
      <c r="I12" s="8">
        <f t="shared" si="2"/>
        <v>32.6923076923077</v>
      </c>
      <c r="J12" s="14">
        <f t="shared" si="3"/>
        <v>44.7596153846154</v>
      </c>
      <c r="K12" s="14">
        <f t="shared" si="4"/>
        <v>73.1276153846154</v>
      </c>
      <c r="L12" s="4">
        <v>10</v>
      </c>
    </row>
    <row r="13" s="13" customFormat="1" ht="32.25" customHeight="1" spans="1:12">
      <c r="A13" s="15" t="s">
        <v>49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</sheetData>
  <mergeCells count="2">
    <mergeCell ref="A1:L1"/>
    <mergeCell ref="A13:L13"/>
  </mergeCells>
  <pageMargins left="0.511805555555556" right="0.511805555555556" top="0.747916666666667" bottom="0.747916666666667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O2" sqref="O1:O2"/>
    </sheetView>
  </sheetViews>
  <sheetFormatPr defaultColWidth="9" defaultRowHeight="13.5"/>
  <cols>
    <col min="1" max="1" width="4.375" customWidth="1"/>
    <col min="2" max="2" width="14.125" customWidth="1"/>
    <col min="3" max="3" width="10.75" customWidth="1"/>
    <col min="4" max="4" width="8.375" customWidth="1"/>
    <col min="5" max="5" width="11" customWidth="1"/>
    <col min="6" max="6" width="7.5" customWidth="1"/>
    <col min="7" max="7" width="20.75" customWidth="1"/>
    <col min="8" max="8" width="8.125" customWidth="1"/>
    <col min="9" max="9" width="15.375" customWidth="1"/>
    <col min="10" max="10" width="16.375" customWidth="1"/>
    <col min="11" max="11" width="17.375" customWidth="1"/>
    <col min="12" max="12" width="4.25" style="11" customWidth="1"/>
  </cols>
  <sheetData>
    <row r="1" ht="51" customHeight="1" spans="1:12">
      <c r="A1" s="12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0" customFormat="1" ht="61.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20.1" customHeight="1" spans="1:12">
      <c r="A3" s="4">
        <v>20</v>
      </c>
      <c r="B3" s="8" t="s">
        <v>37</v>
      </c>
      <c r="C3" s="4" t="s">
        <v>51</v>
      </c>
      <c r="D3" s="4">
        <v>89.77</v>
      </c>
      <c r="E3" s="4">
        <f t="shared" ref="E3:E17" si="0">D3*0.3</f>
        <v>26.931</v>
      </c>
      <c r="F3" s="4">
        <v>16</v>
      </c>
      <c r="G3" s="4">
        <f>(F3/17)*50</f>
        <v>47.0588235294118</v>
      </c>
      <c r="H3" s="4">
        <v>29</v>
      </c>
      <c r="I3" s="4">
        <f>(H3/31)*50</f>
        <v>46.7741935483871</v>
      </c>
      <c r="J3" s="4">
        <f t="shared" ref="J3:J17" si="1">(G3+I3)*0.7</f>
        <v>65.6831119544592</v>
      </c>
      <c r="K3" s="4">
        <f t="shared" ref="K3:K17" si="2">E3+J3</f>
        <v>92.6141119544592</v>
      </c>
      <c r="L3" s="4">
        <v>1</v>
      </c>
    </row>
    <row r="4" s="1" customFormat="1" ht="20.1" customHeight="1" spans="1:12">
      <c r="A4" s="4">
        <v>4</v>
      </c>
      <c r="B4" s="8" t="s">
        <v>52</v>
      </c>
      <c r="C4" s="4" t="s">
        <v>53</v>
      </c>
      <c r="D4" s="4">
        <v>93.06</v>
      </c>
      <c r="E4" s="4">
        <f t="shared" si="0"/>
        <v>27.918</v>
      </c>
      <c r="F4" s="4">
        <v>16</v>
      </c>
      <c r="G4" s="4">
        <f t="shared" ref="G4:G17" si="3">(F4/17)*50</f>
        <v>47.0588235294118</v>
      </c>
      <c r="H4" s="4">
        <v>28</v>
      </c>
      <c r="I4" s="4">
        <f t="shared" ref="I4:I17" si="4">(H4/31)*50</f>
        <v>45.1612903225806</v>
      </c>
      <c r="J4" s="4">
        <f t="shared" si="1"/>
        <v>64.5540796963947</v>
      </c>
      <c r="K4" s="4">
        <f t="shared" si="2"/>
        <v>92.4720796963947</v>
      </c>
      <c r="L4" s="4">
        <v>2</v>
      </c>
    </row>
    <row r="5" s="1" customFormat="1" ht="20.1" customHeight="1" spans="1:12">
      <c r="A5" s="4">
        <v>2</v>
      </c>
      <c r="B5" s="8" t="s">
        <v>44</v>
      </c>
      <c r="C5" s="4" t="s">
        <v>54</v>
      </c>
      <c r="D5" s="4">
        <v>88.56</v>
      </c>
      <c r="E5" s="4">
        <f t="shared" si="0"/>
        <v>26.568</v>
      </c>
      <c r="F5" s="4">
        <v>16</v>
      </c>
      <c r="G5" s="4">
        <f t="shared" si="3"/>
        <v>47.0588235294118</v>
      </c>
      <c r="H5" s="4">
        <v>27</v>
      </c>
      <c r="I5" s="4">
        <f t="shared" si="4"/>
        <v>43.5483870967742</v>
      </c>
      <c r="J5" s="4">
        <f t="shared" si="1"/>
        <v>63.4250474383302</v>
      </c>
      <c r="K5" s="4">
        <f t="shared" si="2"/>
        <v>89.9930474383302</v>
      </c>
      <c r="L5" s="4">
        <v>3</v>
      </c>
    </row>
    <row r="6" s="1" customFormat="1" ht="20.1" customHeight="1" spans="1:12">
      <c r="A6" s="4">
        <v>6</v>
      </c>
      <c r="B6" s="8" t="s">
        <v>19</v>
      </c>
      <c r="C6" s="4" t="s">
        <v>55</v>
      </c>
      <c r="D6" s="4">
        <v>88</v>
      </c>
      <c r="E6" s="4">
        <f t="shared" si="0"/>
        <v>26.4</v>
      </c>
      <c r="F6" s="4">
        <v>16</v>
      </c>
      <c r="G6" s="4">
        <f t="shared" si="3"/>
        <v>47.0588235294118</v>
      </c>
      <c r="H6" s="4">
        <v>27</v>
      </c>
      <c r="I6" s="4">
        <f t="shared" si="4"/>
        <v>43.5483870967742</v>
      </c>
      <c r="J6" s="4">
        <f t="shared" si="1"/>
        <v>63.4250474383302</v>
      </c>
      <c r="K6" s="4">
        <f t="shared" si="2"/>
        <v>89.8250474383302</v>
      </c>
      <c r="L6" s="4">
        <v>4</v>
      </c>
    </row>
    <row r="7" s="1" customFormat="1" ht="34.5" customHeight="1" spans="1:12">
      <c r="A7" s="4">
        <v>16</v>
      </c>
      <c r="B7" s="8" t="s">
        <v>15</v>
      </c>
      <c r="C7" s="4" t="s">
        <v>56</v>
      </c>
      <c r="D7" s="4">
        <v>92.76</v>
      </c>
      <c r="E7" s="4">
        <f t="shared" si="0"/>
        <v>27.828</v>
      </c>
      <c r="F7" s="4">
        <v>14</v>
      </c>
      <c r="G7" s="4">
        <f t="shared" si="3"/>
        <v>41.1764705882353</v>
      </c>
      <c r="H7" s="4">
        <v>28</v>
      </c>
      <c r="I7" s="4">
        <f t="shared" si="4"/>
        <v>45.1612903225806</v>
      </c>
      <c r="J7" s="4">
        <f t="shared" si="1"/>
        <v>60.4364326375711</v>
      </c>
      <c r="K7" s="4">
        <f t="shared" si="2"/>
        <v>88.2644326375711</v>
      </c>
      <c r="L7" s="4">
        <v>5</v>
      </c>
    </row>
    <row r="8" s="1" customFormat="1" ht="20.1" customHeight="1" spans="1:12">
      <c r="A8" s="4">
        <v>10</v>
      </c>
      <c r="B8" s="8" t="s">
        <v>23</v>
      </c>
      <c r="C8" s="4" t="s">
        <v>57</v>
      </c>
      <c r="D8" s="4">
        <v>89.05</v>
      </c>
      <c r="E8" s="4">
        <f t="shared" si="0"/>
        <v>26.715</v>
      </c>
      <c r="F8" s="4">
        <v>16</v>
      </c>
      <c r="G8" s="4">
        <f t="shared" si="3"/>
        <v>47.0588235294118</v>
      </c>
      <c r="H8" s="4">
        <v>25</v>
      </c>
      <c r="I8" s="4">
        <f t="shared" si="4"/>
        <v>40.3225806451613</v>
      </c>
      <c r="J8" s="4">
        <f t="shared" si="1"/>
        <v>61.1669829222011</v>
      </c>
      <c r="K8" s="4">
        <f t="shared" si="2"/>
        <v>87.8819829222011</v>
      </c>
      <c r="L8" s="4">
        <v>6</v>
      </c>
    </row>
    <row r="9" s="1" customFormat="1" ht="20.1" customHeight="1" spans="1:12">
      <c r="A9" s="4">
        <v>13</v>
      </c>
      <c r="B9" s="8" t="s">
        <v>17</v>
      </c>
      <c r="C9" s="4" t="s">
        <v>58</v>
      </c>
      <c r="D9" s="4">
        <v>88.87</v>
      </c>
      <c r="E9" s="4">
        <f t="shared" si="0"/>
        <v>26.661</v>
      </c>
      <c r="F9" s="4">
        <v>15</v>
      </c>
      <c r="G9" s="4">
        <f t="shared" si="3"/>
        <v>44.1176470588235</v>
      </c>
      <c r="H9" s="4">
        <v>25</v>
      </c>
      <c r="I9" s="4">
        <f t="shared" si="4"/>
        <v>40.3225806451613</v>
      </c>
      <c r="J9" s="4">
        <f t="shared" si="1"/>
        <v>59.1081593927894</v>
      </c>
      <c r="K9" s="4">
        <f t="shared" si="2"/>
        <v>85.7691593927894</v>
      </c>
      <c r="L9" s="4">
        <v>7</v>
      </c>
    </row>
    <row r="10" s="1" customFormat="1" ht="20.1" customHeight="1" spans="1:12">
      <c r="A10" s="4">
        <v>18</v>
      </c>
      <c r="B10" s="8" t="s">
        <v>31</v>
      </c>
      <c r="C10" s="4" t="s">
        <v>59</v>
      </c>
      <c r="D10" s="4">
        <v>90.7</v>
      </c>
      <c r="E10" s="4">
        <f t="shared" si="0"/>
        <v>27.21</v>
      </c>
      <c r="F10" s="4">
        <v>15</v>
      </c>
      <c r="G10" s="4">
        <f t="shared" si="3"/>
        <v>44.1176470588235</v>
      </c>
      <c r="H10" s="4">
        <v>24</v>
      </c>
      <c r="I10" s="4">
        <f t="shared" si="4"/>
        <v>38.7096774193548</v>
      </c>
      <c r="J10" s="4">
        <f t="shared" si="1"/>
        <v>57.9791271347249</v>
      </c>
      <c r="K10" s="4">
        <f t="shared" si="2"/>
        <v>85.1891271347249</v>
      </c>
      <c r="L10" s="4">
        <v>8</v>
      </c>
    </row>
    <row r="11" s="1" customFormat="1" ht="20.1" customHeight="1" spans="1:12">
      <c r="A11" s="4">
        <v>3</v>
      </c>
      <c r="B11" s="8" t="s">
        <v>60</v>
      </c>
      <c r="C11" s="4" t="s">
        <v>61</v>
      </c>
      <c r="D11" s="4">
        <v>83.1</v>
      </c>
      <c r="E11" s="4">
        <f t="shared" si="0"/>
        <v>24.93</v>
      </c>
      <c r="F11" s="4">
        <v>14</v>
      </c>
      <c r="G11" s="4">
        <f t="shared" si="3"/>
        <v>41.1764705882353</v>
      </c>
      <c r="H11" s="4">
        <v>26</v>
      </c>
      <c r="I11" s="4">
        <f t="shared" si="4"/>
        <v>41.9354838709677</v>
      </c>
      <c r="J11" s="4">
        <f t="shared" si="1"/>
        <v>58.1783681214421</v>
      </c>
      <c r="K11" s="4">
        <f t="shared" si="2"/>
        <v>83.1083681214421</v>
      </c>
      <c r="L11" s="4">
        <v>9</v>
      </c>
    </row>
    <row r="12" s="1" customFormat="1" ht="20.1" customHeight="1" spans="1:12">
      <c r="A12" s="4">
        <v>15</v>
      </c>
      <c r="B12" s="8" t="s">
        <v>23</v>
      </c>
      <c r="C12" s="4" t="s">
        <v>62</v>
      </c>
      <c r="D12" s="4">
        <v>95.58</v>
      </c>
      <c r="E12" s="4">
        <f t="shared" si="0"/>
        <v>28.674</v>
      </c>
      <c r="F12" s="4">
        <v>14</v>
      </c>
      <c r="G12" s="4">
        <f t="shared" si="3"/>
        <v>41.1764705882353</v>
      </c>
      <c r="H12" s="4">
        <v>22</v>
      </c>
      <c r="I12" s="4">
        <f t="shared" si="4"/>
        <v>35.4838709677419</v>
      </c>
      <c r="J12" s="4">
        <f t="shared" si="1"/>
        <v>53.6622390891841</v>
      </c>
      <c r="K12" s="4">
        <f t="shared" si="2"/>
        <v>82.3362390891841</v>
      </c>
      <c r="L12" s="4">
        <v>10</v>
      </c>
    </row>
    <row r="13" s="1" customFormat="1" ht="20.1" customHeight="1" spans="1:12">
      <c r="A13" s="4">
        <v>17</v>
      </c>
      <c r="B13" s="8" t="s">
        <v>13</v>
      </c>
      <c r="C13" s="4" t="s">
        <v>63</v>
      </c>
      <c r="D13" s="4">
        <v>93.97</v>
      </c>
      <c r="E13" s="4">
        <f t="shared" si="0"/>
        <v>28.191</v>
      </c>
      <c r="F13" s="4">
        <v>11</v>
      </c>
      <c r="G13" s="4">
        <f t="shared" si="3"/>
        <v>32.3529411764706</v>
      </c>
      <c r="H13" s="4">
        <v>23</v>
      </c>
      <c r="I13" s="4">
        <f t="shared" si="4"/>
        <v>37.0967741935484</v>
      </c>
      <c r="J13" s="4">
        <f t="shared" si="1"/>
        <v>48.6148007590133</v>
      </c>
      <c r="K13" s="4">
        <f t="shared" si="2"/>
        <v>76.8058007590133</v>
      </c>
      <c r="L13" s="4">
        <v>11</v>
      </c>
    </row>
    <row r="14" s="1" customFormat="1" ht="20.1" customHeight="1" spans="1:12">
      <c r="A14" s="4">
        <v>12</v>
      </c>
      <c r="B14" s="8" t="s">
        <v>23</v>
      </c>
      <c r="C14" s="4" t="s">
        <v>64</v>
      </c>
      <c r="D14" s="4">
        <v>91.16</v>
      </c>
      <c r="E14" s="4">
        <f t="shared" si="0"/>
        <v>27.348</v>
      </c>
      <c r="F14" s="4">
        <v>13</v>
      </c>
      <c r="G14" s="4">
        <f t="shared" si="3"/>
        <v>38.2352941176471</v>
      </c>
      <c r="H14" s="4">
        <v>20</v>
      </c>
      <c r="I14" s="4">
        <f t="shared" si="4"/>
        <v>32.258064516129</v>
      </c>
      <c r="J14" s="4">
        <f t="shared" si="1"/>
        <v>49.3453510436433</v>
      </c>
      <c r="K14" s="4">
        <f t="shared" si="2"/>
        <v>76.6933510436433</v>
      </c>
      <c r="L14" s="4">
        <v>12</v>
      </c>
    </row>
    <row r="15" s="1" customFormat="1" ht="20.1" customHeight="1" spans="1:12">
      <c r="A15" s="4">
        <v>14</v>
      </c>
      <c r="B15" s="8" t="s">
        <v>23</v>
      </c>
      <c r="C15" s="4" t="s">
        <v>65</v>
      </c>
      <c r="D15" s="4">
        <v>90.21</v>
      </c>
      <c r="E15" s="4">
        <f t="shared" si="0"/>
        <v>27.063</v>
      </c>
      <c r="F15" s="4">
        <v>12</v>
      </c>
      <c r="G15" s="4">
        <f t="shared" si="3"/>
        <v>35.2941176470588</v>
      </c>
      <c r="H15" s="4">
        <v>22</v>
      </c>
      <c r="I15" s="4">
        <f t="shared" si="4"/>
        <v>35.4838709677419</v>
      </c>
      <c r="J15" s="4">
        <f t="shared" si="1"/>
        <v>49.5445920303605</v>
      </c>
      <c r="K15" s="4">
        <f t="shared" si="2"/>
        <v>76.6075920303605</v>
      </c>
      <c r="L15" s="4">
        <v>13</v>
      </c>
    </row>
    <row r="16" s="1" customFormat="1" ht="35.25" customHeight="1" spans="1:12">
      <c r="A16" s="4">
        <v>11</v>
      </c>
      <c r="B16" s="8" t="s">
        <v>29</v>
      </c>
      <c r="C16" s="4" t="s">
        <v>66</v>
      </c>
      <c r="D16" s="4">
        <v>90.885</v>
      </c>
      <c r="E16" s="4">
        <f t="shared" si="0"/>
        <v>27.2655</v>
      </c>
      <c r="F16" s="4">
        <v>11</v>
      </c>
      <c r="G16" s="4">
        <f t="shared" si="3"/>
        <v>32.3529411764706</v>
      </c>
      <c r="H16" s="4">
        <v>22</v>
      </c>
      <c r="I16" s="4">
        <f t="shared" si="4"/>
        <v>35.4838709677419</v>
      </c>
      <c r="J16" s="4">
        <f t="shared" si="1"/>
        <v>47.4857685009488</v>
      </c>
      <c r="K16" s="4">
        <f t="shared" si="2"/>
        <v>74.7512685009488</v>
      </c>
      <c r="L16" s="4">
        <v>14</v>
      </c>
    </row>
    <row r="17" s="1" customFormat="1" ht="20.1" customHeight="1" spans="1:12">
      <c r="A17" s="4">
        <v>7</v>
      </c>
      <c r="B17" s="8" t="s">
        <v>25</v>
      </c>
      <c r="C17" s="4" t="s">
        <v>67</v>
      </c>
      <c r="D17" s="4">
        <v>91.8</v>
      </c>
      <c r="E17" s="4">
        <f t="shared" si="0"/>
        <v>27.54</v>
      </c>
      <c r="F17" s="4">
        <v>10</v>
      </c>
      <c r="G17" s="4">
        <f t="shared" si="3"/>
        <v>29.4117647058824</v>
      </c>
      <c r="H17" s="4">
        <v>23</v>
      </c>
      <c r="I17" s="4">
        <f t="shared" si="4"/>
        <v>37.0967741935484</v>
      </c>
      <c r="J17" s="4">
        <f t="shared" si="1"/>
        <v>46.5559772296015</v>
      </c>
      <c r="K17" s="4">
        <f t="shared" si="2"/>
        <v>74.0959772296015</v>
      </c>
      <c r="L17" s="4">
        <v>15</v>
      </c>
    </row>
    <row r="18" ht="37.5" customHeight="1" spans="1:12">
      <c r="A18" s="9" t="s">
        <v>33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sortState ref="A3:L22">
    <sortCondition ref="K3" descending="1"/>
  </sortState>
  <mergeCells count="2">
    <mergeCell ref="A1:L1"/>
    <mergeCell ref="A18:L18"/>
  </mergeCells>
  <pageMargins left="0.511805555555556" right="0.511805555555556" top="0.747916666666667" bottom="0.747916666666667" header="0.314583333333333" footer="0.31458333333333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N19" sqref="N19"/>
    </sheetView>
  </sheetViews>
  <sheetFormatPr defaultColWidth="8.875" defaultRowHeight="13.5"/>
  <cols>
    <col min="1" max="1" width="4.875" customWidth="1"/>
    <col min="2" max="2" width="16.25" customWidth="1"/>
    <col min="6" max="6" width="7.5" customWidth="1"/>
    <col min="7" max="7" width="14" style="2" customWidth="1"/>
    <col min="8" max="8" width="8.625" customWidth="1"/>
    <col min="9" max="9" width="15" style="2" customWidth="1"/>
    <col min="10" max="10" width="15.125" style="2" customWidth="1"/>
    <col min="11" max="11" width="17.75" style="2" customWidth="1"/>
    <col min="12" max="12" width="5.5" style="2" customWidth="1"/>
  </cols>
  <sheetData>
    <row r="1" ht="45" customHeight="1" spans="1:12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20.1" customHeight="1" spans="1:12">
      <c r="A3" s="4">
        <v>14</v>
      </c>
      <c r="B3" s="4" t="s">
        <v>27</v>
      </c>
      <c r="C3" s="7" t="s">
        <v>69</v>
      </c>
      <c r="D3" s="7">
        <v>87.89</v>
      </c>
      <c r="E3" s="7">
        <f t="shared" ref="E3:E12" si="0">D3*0.3</f>
        <v>26.367</v>
      </c>
      <c r="F3" s="6">
        <v>17</v>
      </c>
      <c r="G3" s="6">
        <f t="shared" ref="G3:G12" si="1">(F3/17)*50</f>
        <v>50</v>
      </c>
      <c r="H3" s="6">
        <v>30</v>
      </c>
      <c r="I3" s="6">
        <f t="shared" ref="I3:I12" si="2">(H3/31)*50</f>
        <v>48.3870967741936</v>
      </c>
      <c r="J3" s="6">
        <f t="shared" ref="J3:J12" si="3">(G3+I3)*0.7</f>
        <v>68.8709677419355</v>
      </c>
      <c r="K3" s="6">
        <f t="shared" ref="K3:K12" si="4">E3+J3</f>
        <v>95.2379677419355</v>
      </c>
      <c r="L3" s="6">
        <v>1</v>
      </c>
    </row>
    <row r="4" s="1" customFormat="1" ht="20.1" customHeight="1" spans="1:12">
      <c r="A4" s="4">
        <v>7</v>
      </c>
      <c r="B4" s="4" t="s">
        <v>37</v>
      </c>
      <c r="C4" s="7" t="s">
        <v>70</v>
      </c>
      <c r="D4" s="7">
        <v>96.01</v>
      </c>
      <c r="E4" s="7">
        <f t="shared" si="0"/>
        <v>28.803</v>
      </c>
      <c r="F4" s="6">
        <v>17</v>
      </c>
      <c r="G4" s="6">
        <f t="shared" si="1"/>
        <v>50</v>
      </c>
      <c r="H4" s="6">
        <v>26</v>
      </c>
      <c r="I4" s="6">
        <f t="shared" si="2"/>
        <v>41.9354838709677</v>
      </c>
      <c r="J4" s="6">
        <f t="shared" si="3"/>
        <v>64.3548387096774</v>
      </c>
      <c r="K4" s="6">
        <f t="shared" si="4"/>
        <v>93.1578387096774</v>
      </c>
      <c r="L4" s="6">
        <v>2</v>
      </c>
    </row>
    <row r="5" s="1" customFormat="1" ht="20.1" customHeight="1" spans="1:12">
      <c r="A5" s="4">
        <v>4</v>
      </c>
      <c r="B5" s="4" t="s">
        <v>23</v>
      </c>
      <c r="C5" s="7" t="s">
        <v>71</v>
      </c>
      <c r="D5" s="7">
        <v>94.11</v>
      </c>
      <c r="E5" s="7">
        <f t="shared" si="0"/>
        <v>28.233</v>
      </c>
      <c r="F5" s="6">
        <v>16</v>
      </c>
      <c r="G5" s="6">
        <f t="shared" si="1"/>
        <v>47.0588235294118</v>
      </c>
      <c r="H5" s="6">
        <v>26</v>
      </c>
      <c r="I5" s="6">
        <f t="shared" si="2"/>
        <v>41.9354838709677</v>
      </c>
      <c r="J5" s="6">
        <f t="shared" si="3"/>
        <v>62.2960151802657</v>
      </c>
      <c r="K5" s="6">
        <f t="shared" si="4"/>
        <v>90.5290151802657</v>
      </c>
      <c r="L5" s="6">
        <v>3</v>
      </c>
    </row>
    <row r="6" s="1" customFormat="1" ht="20.1" customHeight="1" spans="1:12">
      <c r="A6" s="4">
        <v>8</v>
      </c>
      <c r="B6" s="4" t="s">
        <v>19</v>
      </c>
      <c r="C6" s="7" t="s">
        <v>72</v>
      </c>
      <c r="D6" s="7">
        <v>90.38</v>
      </c>
      <c r="E6" s="7">
        <f t="shared" si="0"/>
        <v>27.114</v>
      </c>
      <c r="F6" s="6">
        <v>16</v>
      </c>
      <c r="G6" s="6">
        <f t="shared" si="1"/>
        <v>47.0588235294118</v>
      </c>
      <c r="H6" s="6">
        <v>25</v>
      </c>
      <c r="I6" s="6">
        <f t="shared" si="2"/>
        <v>40.3225806451613</v>
      </c>
      <c r="J6" s="6">
        <f t="shared" si="3"/>
        <v>61.1669829222011</v>
      </c>
      <c r="K6" s="6">
        <f t="shared" si="4"/>
        <v>88.2809829222011</v>
      </c>
      <c r="L6" s="6">
        <v>4</v>
      </c>
    </row>
    <row r="7" s="1" customFormat="1" ht="20.1" customHeight="1" spans="1:12">
      <c r="A7" s="4">
        <v>12</v>
      </c>
      <c r="B7" s="4" t="s">
        <v>73</v>
      </c>
      <c r="C7" s="7" t="s">
        <v>74</v>
      </c>
      <c r="D7" s="7">
        <v>89.38</v>
      </c>
      <c r="E7" s="7">
        <f t="shared" si="0"/>
        <v>26.814</v>
      </c>
      <c r="F7" s="6">
        <v>17</v>
      </c>
      <c r="G7" s="6">
        <f t="shared" si="1"/>
        <v>50</v>
      </c>
      <c r="H7" s="6">
        <v>23</v>
      </c>
      <c r="I7" s="6">
        <f t="shared" si="2"/>
        <v>37.0967741935484</v>
      </c>
      <c r="J7" s="6">
        <f t="shared" si="3"/>
        <v>60.9677419354839</v>
      </c>
      <c r="K7" s="6">
        <f t="shared" si="4"/>
        <v>87.7817419354839</v>
      </c>
      <c r="L7" s="6">
        <v>5</v>
      </c>
    </row>
    <row r="8" s="1" customFormat="1" ht="20.1" customHeight="1" spans="1:12">
      <c r="A8" s="4">
        <v>10</v>
      </c>
      <c r="B8" s="4" t="s">
        <v>31</v>
      </c>
      <c r="C8" s="7" t="s">
        <v>75</v>
      </c>
      <c r="D8" s="7">
        <v>88.11</v>
      </c>
      <c r="E8" s="7">
        <f t="shared" si="0"/>
        <v>26.433</v>
      </c>
      <c r="F8" s="6">
        <v>16</v>
      </c>
      <c r="G8" s="6">
        <f t="shared" si="1"/>
        <v>47.0588235294118</v>
      </c>
      <c r="H8" s="6">
        <v>24</v>
      </c>
      <c r="I8" s="6">
        <f t="shared" si="2"/>
        <v>38.7096774193548</v>
      </c>
      <c r="J8" s="6">
        <f t="shared" si="3"/>
        <v>60.0379506641366</v>
      </c>
      <c r="K8" s="6">
        <f t="shared" si="4"/>
        <v>86.4709506641366</v>
      </c>
      <c r="L8" s="6">
        <v>6</v>
      </c>
    </row>
    <row r="9" s="1" customFormat="1" ht="20.1" customHeight="1" spans="1:12">
      <c r="A9" s="4">
        <v>11</v>
      </c>
      <c r="B9" s="4" t="s">
        <v>17</v>
      </c>
      <c r="C9" s="7" t="s">
        <v>76</v>
      </c>
      <c r="D9" s="7">
        <v>89.05</v>
      </c>
      <c r="E9" s="7">
        <f t="shared" si="0"/>
        <v>26.715</v>
      </c>
      <c r="F9" s="6">
        <v>14</v>
      </c>
      <c r="G9" s="6">
        <f t="shared" si="1"/>
        <v>41.1764705882353</v>
      </c>
      <c r="H9" s="6">
        <v>23</v>
      </c>
      <c r="I9" s="6">
        <f t="shared" si="2"/>
        <v>37.0967741935484</v>
      </c>
      <c r="J9" s="6">
        <f t="shared" si="3"/>
        <v>54.7912713472486</v>
      </c>
      <c r="K9" s="6">
        <f t="shared" si="4"/>
        <v>81.5062713472486</v>
      </c>
      <c r="L9" s="6">
        <v>7</v>
      </c>
    </row>
    <row r="10" s="1" customFormat="1" ht="20.1" customHeight="1" spans="1:12">
      <c r="A10" s="4">
        <v>1</v>
      </c>
      <c r="B10" s="4" t="s">
        <v>17</v>
      </c>
      <c r="C10" s="7" t="s">
        <v>77</v>
      </c>
      <c r="D10" s="7">
        <v>87.06</v>
      </c>
      <c r="E10" s="7">
        <f t="shared" si="0"/>
        <v>26.118</v>
      </c>
      <c r="F10" s="6">
        <v>12</v>
      </c>
      <c r="G10" s="6">
        <f t="shared" si="1"/>
        <v>35.2941176470588</v>
      </c>
      <c r="H10" s="6">
        <v>23</v>
      </c>
      <c r="I10" s="6">
        <f t="shared" si="2"/>
        <v>37.0967741935484</v>
      </c>
      <c r="J10" s="6">
        <f t="shared" si="3"/>
        <v>50.673624288425</v>
      </c>
      <c r="K10" s="6">
        <f t="shared" si="4"/>
        <v>76.791624288425</v>
      </c>
      <c r="L10" s="6">
        <v>8</v>
      </c>
    </row>
    <row r="11" s="1" customFormat="1" ht="20.1" customHeight="1" spans="1:12">
      <c r="A11" s="4">
        <v>2</v>
      </c>
      <c r="B11" s="4" t="s">
        <v>17</v>
      </c>
      <c r="C11" s="7" t="s">
        <v>78</v>
      </c>
      <c r="D11" s="7">
        <v>82.02</v>
      </c>
      <c r="E11" s="7">
        <f t="shared" si="0"/>
        <v>24.606</v>
      </c>
      <c r="F11" s="6">
        <v>13</v>
      </c>
      <c r="G11" s="6">
        <f t="shared" si="1"/>
        <v>38.2352941176471</v>
      </c>
      <c r="H11" s="6">
        <v>21</v>
      </c>
      <c r="I11" s="6">
        <f t="shared" si="2"/>
        <v>33.8709677419355</v>
      </c>
      <c r="J11" s="6">
        <f t="shared" si="3"/>
        <v>50.4743833017078</v>
      </c>
      <c r="K11" s="6">
        <f t="shared" si="4"/>
        <v>75.0803833017078</v>
      </c>
      <c r="L11" s="6">
        <v>9</v>
      </c>
    </row>
    <row r="12" s="1" customFormat="1" ht="32.25" customHeight="1" spans="1:12">
      <c r="A12" s="4">
        <v>5</v>
      </c>
      <c r="B12" s="8" t="s">
        <v>42</v>
      </c>
      <c r="C12" s="7" t="s">
        <v>79</v>
      </c>
      <c r="D12" s="7">
        <v>92.41</v>
      </c>
      <c r="E12" s="7">
        <f t="shared" si="0"/>
        <v>27.723</v>
      </c>
      <c r="F12" s="6">
        <v>10</v>
      </c>
      <c r="G12" s="6">
        <f t="shared" si="1"/>
        <v>29.4117647058824</v>
      </c>
      <c r="H12" s="6">
        <v>19</v>
      </c>
      <c r="I12" s="6">
        <f t="shared" si="2"/>
        <v>30.6451612903226</v>
      </c>
      <c r="J12" s="6">
        <f t="shared" si="3"/>
        <v>42.0398481973435</v>
      </c>
      <c r="K12" s="6">
        <f t="shared" si="4"/>
        <v>69.7628481973435</v>
      </c>
      <c r="L12" s="6">
        <v>10</v>
      </c>
    </row>
    <row r="13" ht="33" customHeight="1" spans="1:12">
      <c r="A13" s="9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</sheetData>
  <mergeCells count="2">
    <mergeCell ref="A1:L1"/>
    <mergeCell ref="A13:L1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鼎汉</vt:lpstr>
      <vt:lpstr>科瑞</vt:lpstr>
      <vt:lpstr>九江银行</vt:lpstr>
      <vt:lpstr>国际公司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向伊</cp:lastModifiedBy>
  <dcterms:created xsi:type="dcterms:W3CDTF">2018-09-20T03:53:00Z</dcterms:created>
  <cp:lastPrinted>2018-09-20T10:22:00Z</cp:lastPrinted>
  <dcterms:modified xsi:type="dcterms:W3CDTF">2018-09-21T03:39:49Z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